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ение 1" sheetId="1" r:id="rId1"/>
  </sheets>
  <definedNames>
    <definedName name="_xlnm.Print_Titles" localSheetId="0">'Приложение 1'!$10:$10</definedName>
    <definedName name="_xlnm.Print_Area" localSheetId="0">'Приложение 1'!$A$1:$D$37</definedName>
  </definedNames>
  <calcPr fullCalcOnLoad="1"/>
</workbook>
</file>

<file path=xl/sharedStrings.xml><?xml version="1.0" encoding="utf-8"?>
<sst xmlns="http://schemas.openxmlformats.org/spreadsheetml/2006/main" count="59" uniqueCount="59">
  <si>
    <t>Наименование</t>
  </si>
  <si>
    <t>Код бюджетной классификации РФ</t>
  </si>
  <si>
    <t>Увеличение остатков средств бюджетов</t>
  </si>
  <si>
    <t>Уменьшение остатков средств бюджетов</t>
  </si>
  <si>
    <t>Увеличение прочих остатков денежных средств бюджетов городских округов</t>
  </si>
  <si>
    <t>Уменьшение прочих остатков денежных средств бюджетов городских округов</t>
  </si>
  <si>
    <t>00001020000000000000</t>
  </si>
  <si>
    <t>Кредиты кредитных организаций в валюте Российской Федерации</t>
  </si>
  <si>
    <t>Получение кредитов от кредитных организаций бюджетами городских округов в валюте Российской Федерации</t>
  </si>
  <si>
    <t>Погашение бюджетами городских округов кредитов  от кредитных организаций в валюте Российской Федерации</t>
  </si>
  <si>
    <t>00001020000040000810</t>
  </si>
  <si>
    <t>00001020000040000710</t>
  </si>
  <si>
    <t>00001030000000000000</t>
  </si>
  <si>
    <t>Бюджетные кредиты от других бюджетов бюджетной системы Российской Федерации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</si>
  <si>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</si>
  <si>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00001050000000000000</t>
  </si>
  <si>
    <t>00001050000000000500</t>
  </si>
  <si>
    <t>00001050201040000510</t>
  </si>
  <si>
    <t>00001050000000000600</t>
  </si>
  <si>
    <t>00001050201040000610</t>
  </si>
  <si>
    <t>Иные источники внутреннего финансирования дефицитов бюджетов</t>
  </si>
  <si>
    <t>00001060000000000000</t>
  </si>
  <si>
    <t>Итого источники внутреннего финансирования дефицитов бюджетов</t>
  </si>
  <si>
    <t>00001000000000000000</t>
  </si>
  <si>
    <t xml:space="preserve">Источники финансирования дефицита бюджета </t>
  </si>
  <si>
    <t>Получение кредитов от кредитных организаций в валюте Российской Федерации</t>
  </si>
  <si>
    <t>00001020000000000700</t>
  </si>
  <si>
    <t>Погашение кредитов, предоставленных кредитными организациями в валюте Российской Федерации</t>
  </si>
  <si>
    <t>00001020000000000800</t>
  </si>
  <si>
    <t>Получение бюджетных кредитов от других бюджетов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</si>
  <si>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</si>
  <si>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Увеличение прочих остатков средств бюджетов</t>
  </si>
  <si>
    <t>00001050200000000500</t>
  </si>
  <si>
    <t>Увеличение прочих остатков денежных средств бюджетов</t>
  </si>
  <si>
    <t>00001050201000000510</t>
  </si>
  <si>
    <t>Уменьшение прочих остатков средств бюджетов</t>
  </si>
  <si>
    <t>00001050200000000600</t>
  </si>
  <si>
    <t>Уменьшение прочих остатков денежных средств бюджетов</t>
  </si>
  <si>
    <t>00001050201000000610</t>
  </si>
  <si>
    <t>Бюджетные кредиты от других бюджетов бюджетной системы Российской Федерации в валюте Российской Федерации</t>
  </si>
  <si>
    <t>00001030100000000000</t>
  </si>
  <si>
    <t>00001030100000000700</t>
  </si>
  <si>
    <t>00001030100040000710</t>
  </si>
  <si>
    <t>00001030100000000800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</si>
  <si>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</si>
  <si>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00001030100040000810</t>
  </si>
  <si>
    <t>Изменение остатков средств на счетах по учету средств бюджетов</t>
  </si>
  <si>
    <t xml:space="preserve">муниципального образования "Котлас" </t>
  </si>
  <si>
    <t>из них: привлечение из федерального бюджета бюджетных кредитов на пополнение остатков средств на счетах местных бюджетов</t>
  </si>
  <si>
    <t>из них: погашение бюджетных кредитов на пополнение остатков средств на счетах местных бюджетов</t>
  </si>
  <si>
    <t>Акции и иные формы участия в капитале, находящиеся в государственной и муниципальной собственности</t>
  </si>
  <si>
    <t>00001060100000000000</t>
  </si>
  <si>
    <t>Средства от продажи акций и иных форм участия в капитале, находящихся в государственной и муниципальной собственности</t>
  </si>
  <si>
    <t>00001060100000000630</t>
  </si>
  <si>
    <t>Средства от продажи акций и иных форм участия в капитале, находящихся в собственности городских округов</t>
  </si>
  <si>
    <t>00001060100040000630</t>
  </si>
  <si>
    <t>2020 год,       тыс.руб.</t>
  </si>
  <si>
    <t>на плановый период 2020 и 2021 годов</t>
  </si>
  <si>
    <t>2021 год,       тыс.руб.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</si>
</sst>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</numFmts>
  <fonts count="41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2" fillId="0" borderId="11" xfId="53" applyFont="1" applyBorder="1" applyAlignment="1">
      <alignment horizontal="center" vertical="center"/>
      <protection/>
    </xf>
    <xf numFmtId="0" fontId="2" fillId="0" borderId="11" xfId="53" applyFont="1" applyBorder="1" applyAlignment="1">
      <alignment horizontal="center" wrapText="1"/>
      <protection/>
    </xf>
    <xf numFmtId="49" fontId="3" fillId="0" borderId="12" xfId="53" applyNumberFormat="1" applyFont="1" applyBorder="1" applyAlignment="1">
      <alignment horizontal="center" vertical="center"/>
      <protection/>
    </xf>
    <xf numFmtId="180" fontId="3" fillId="0" borderId="12" xfId="53" applyNumberFormat="1" applyFont="1" applyBorder="1" applyAlignment="1">
      <alignment horizontal="center" vertical="center"/>
      <protection/>
    </xf>
    <xf numFmtId="49" fontId="2" fillId="0" borderId="13" xfId="53" applyNumberFormat="1" applyFont="1" applyBorder="1" applyAlignment="1">
      <alignment horizontal="center" vertical="center"/>
      <protection/>
    </xf>
    <xf numFmtId="180" fontId="2" fillId="0" borderId="13" xfId="53" applyNumberFormat="1" applyFont="1" applyBorder="1" applyAlignment="1">
      <alignment horizontal="center" vertical="center"/>
      <protection/>
    </xf>
    <xf numFmtId="180" fontId="2" fillId="0" borderId="13" xfId="53" applyNumberFormat="1" applyFont="1" applyBorder="1" applyAlignment="1">
      <alignment horizontal="center" vertical="center"/>
      <protection/>
    </xf>
    <xf numFmtId="49" fontId="3" fillId="0" borderId="13" xfId="53" applyNumberFormat="1" applyFont="1" applyBorder="1" applyAlignment="1">
      <alignment horizontal="center" vertical="center"/>
      <protection/>
    </xf>
    <xf numFmtId="180" fontId="3" fillId="0" borderId="13" xfId="53" applyNumberFormat="1" applyFont="1" applyBorder="1" applyAlignment="1">
      <alignment horizontal="center" vertical="center"/>
      <protection/>
    </xf>
    <xf numFmtId="49" fontId="3" fillId="0" borderId="13" xfId="53" applyNumberFormat="1" applyFont="1" applyBorder="1" applyAlignment="1">
      <alignment horizontal="center" vertical="center"/>
      <protection/>
    </xf>
    <xf numFmtId="180" fontId="3" fillId="0" borderId="13" xfId="53" applyNumberFormat="1" applyFont="1" applyBorder="1" applyAlignment="1">
      <alignment horizontal="center" vertical="center"/>
      <protection/>
    </xf>
    <xf numFmtId="0" fontId="2" fillId="0" borderId="13" xfId="53" applyFont="1" applyBorder="1" applyAlignment="1">
      <alignment vertical="center" wrapText="1"/>
      <protection/>
    </xf>
    <xf numFmtId="0" fontId="2" fillId="0" borderId="13" xfId="53" applyFont="1" applyBorder="1" applyAlignment="1">
      <alignment horizontal="left" vertical="center" wrapText="1"/>
      <protection/>
    </xf>
    <xf numFmtId="49" fontId="3" fillId="0" borderId="11" xfId="53" applyNumberFormat="1" applyFont="1" applyBorder="1" applyAlignment="1">
      <alignment horizontal="center" vertical="center"/>
      <protection/>
    </xf>
    <xf numFmtId="180" fontId="3" fillId="0" borderId="11" xfId="53" applyNumberFormat="1" applyFont="1" applyBorder="1" applyAlignment="1">
      <alignment horizontal="center" vertical="center"/>
      <protection/>
    </xf>
    <xf numFmtId="0" fontId="3" fillId="0" borderId="12" xfId="53" applyFont="1" applyBorder="1" applyAlignment="1">
      <alignment horizontal="left" vertical="center" wrapText="1"/>
      <protection/>
    </xf>
    <xf numFmtId="0" fontId="3" fillId="0" borderId="13" xfId="53" applyFont="1" applyBorder="1" applyAlignment="1">
      <alignment vertical="center" wrapText="1"/>
      <protection/>
    </xf>
    <xf numFmtId="0" fontId="2" fillId="0" borderId="13" xfId="53" applyFont="1" applyBorder="1" applyAlignment="1">
      <alignment vertical="center" wrapText="1"/>
      <protection/>
    </xf>
    <xf numFmtId="0" fontId="3" fillId="0" borderId="13" xfId="53" applyFont="1" applyBorder="1" applyAlignment="1">
      <alignment vertical="center" wrapText="1"/>
      <protection/>
    </xf>
    <xf numFmtId="0" fontId="3" fillId="0" borderId="11" xfId="53" applyFont="1" applyBorder="1" applyAlignment="1">
      <alignment vertical="center" wrapText="1"/>
      <protection/>
    </xf>
    <xf numFmtId="49" fontId="3" fillId="0" borderId="14" xfId="53" applyNumberFormat="1" applyFont="1" applyBorder="1" applyAlignment="1">
      <alignment horizontal="center" vertical="center"/>
      <protection/>
    </xf>
    <xf numFmtId="0" fontId="2" fillId="0" borderId="14" xfId="53" applyFont="1" applyBorder="1" applyAlignment="1">
      <alignment vertical="center" wrapText="1"/>
      <protection/>
    </xf>
    <xf numFmtId="49" fontId="2" fillId="0" borderId="15" xfId="53" applyNumberFormat="1" applyFont="1" applyBorder="1" applyAlignment="1">
      <alignment horizontal="center" vertical="center"/>
      <protection/>
    </xf>
    <xf numFmtId="180" fontId="2" fillId="0" borderId="14" xfId="53" applyNumberFormat="1" applyFont="1" applyBorder="1" applyAlignment="1">
      <alignment horizontal="center" vertical="center"/>
      <protection/>
    </xf>
    <xf numFmtId="180" fontId="2" fillId="0" borderId="15" xfId="53" applyNumberFormat="1" applyFont="1" applyBorder="1" applyAlignment="1">
      <alignment horizontal="center" vertical="center"/>
      <protection/>
    </xf>
    <xf numFmtId="49" fontId="2" fillId="0" borderId="16" xfId="53" applyNumberFormat="1" applyFont="1" applyBorder="1" applyAlignment="1">
      <alignment horizontal="center" vertical="center"/>
      <protection/>
    </xf>
    <xf numFmtId="180" fontId="2" fillId="0" borderId="16" xfId="53" applyNumberFormat="1" applyFont="1" applyBorder="1" applyAlignment="1">
      <alignment horizontal="center" vertical="center"/>
      <protection/>
    </xf>
    <xf numFmtId="0" fontId="1" fillId="0" borderId="0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ожение 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2990850</xdr:colOff>
      <xdr:row>0</xdr:row>
      <xdr:rowOff>57150</xdr:rowOff>
    </xdr:from>
    <xdr:to>
      <xdr:col>4</xdr:col>
      <xdr:colOff>0</xdr:colOff>
      <xdr:row>5</xdr:row>
      <xdr:rowOff>0</xdr:rowOff>
    </xdr:to>
    <xdr:sp>
      <xdr:nvSpPr>
        <xdr:cNvPr id="1" name="Rectangle 3"/>
        <xdr:cNvSpPr>
          <a:spLocks/>
        </xdr:cNvSpPr>
      </xdr:nvSpPr>
      <xdr:spPr>
        <a:xfrm>
          <a:off x="2990850" y="57150"/>
          <a:ext cx="3171825" cy="1047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Приложение 2
</a:t>
          </a:r>
          <a:r>
            <a:rPr lang="en-US" cap="none" sz="1100" b="0" i="0" u="none" baseline="0">
              <a:solidFill>
                <a:srgbClr val="000000"/>
              </a:solidFill>
            </a:rPr>
            <a:t>к решению  Собрания  депутатов МО «Котлас»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«О принятии в первом чтении проекта решения «О бюджете муниципального образования «Котлас» на 2019 год и на плановый период 2020 и 2021 годов»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1"/>
  <sheetViews>
    <sheetView tabSelected="1" zoomScalePageLayoutView="0" workbookViewId="0" topLeftCell="A22">
      <selection activeCell="N40" sqref="N40:O40"/>
    </sheetView>
  </sheetViews>
  <sheetFormatPr defaultColWidth="9.140625" defaultRowHeight="12.75"/>
  <cols>
    <col min="1" max="1" width="45.421875" style="0" customWidth="1"/>
    <col min="2" max="2" width="22.57421875" style="0" customWidth="1"/>
    <col min="3" max="3" width="13.00390625" style="0" customWidth="1"/>
    <col min="4" max="4" width="11.421875" style="0" customWidth="1"/>
  </cols>
  <sheetData>
    <row r="1" spans="1:3" ht="12.75">
      <c r="A1" s="5"/>
      <c r="B1" s="4"/>
      <c r="C1" s="4"/>
    </row>
    <row r="2" spans="1:3" ht="12.75">
      <c r="A2" s="5"/>
      <c r="B2" s="4"/>
      <c r="C2" s="4"/>
    </row>
    <row r="3" spans="1:3" ht="12.75">
      <c r="A3" s="5"/>
      <c r="B3" s="4"/>
      <c r="C3" s="4"/>
    </row>
    <row r="4" spans="1:3" ht="12.75">
      <c r="A4" s="5"/>
      <c r="B4" s="4"/>
      <c r="C4" s="4"/>
    </row>
    <row r="5" spans="1:3" ht="36" customHeight="1">
      <c r="A5" s="5"/>
      <c r="B5" s="4"/>
      <c r="C5" s="4"/>
    </row>
    <row r="6" spans="1:4" ht="16.5" customHeight="1">
      <c r="A6" s="34" t="s">
        <v>24</v>
      </c>
      <c r="B6" s="34"/>
      <c r="C6" s="34"/>
      <c r="D6" s="34"/>
    </row>
    <row r="7" spans="1:4" ht="18.75" customHeight="1">
      <c r="A7" s="34" t="s">
        <v>47</v>
      </c>
      <c r="B7" s="34"/>
      <c r="C7" s="34"/>
      <c r="D7" s="34"/>
    </row>
    <row r="8" spans="1:4" ht="18.75" customHeight="1">
      <c r="A8" s="34" t="s">
        <v>57</v>
      </c>
      <c r="B8" s="34"/>
      <c r="C8" s="34"/>
      <c r="D8" s="34"/>
    </row>
    <row r="9" spans="1:3" ht="3.75" customHeight="1">
      <c r="A9" s="6"/>
      <c r="B9" s="6"/>
      <c r="C9" s="6"/>
    </row>
    <row r="10" spans="1:4" ht="27" customHeight="1">
      <c r="A10" s="7" t="s">
        <v>0</v>
      </c>
      <c r="B10" s="8" t="s">
        <v>1</v>
      </c>
      <c r="C10" s="8" t="s">
        <v>56</v>
      </c>
      <c r="D10" s="8" t="s">
        <v>58</v>
      </c>
    </row>
    <row r="11" spans="1:4" ht="25.5">
      <c r="A11" s="22" t="s">
        <v>7</v>
      </c>
      <c r="B11" s="9" t="s">
        <v>6</v>
      </c>
      <c r="C11" s="10">
        <f>SUM(C13,-C15)</f>
        <v>74500</v>
      </c>
      <c r="D11" s="10">
        <f>SUM(D13,-D15)</f>
        <v>69900</v>
      </c>
    </row>
    <row r="12" spans="1:4" ht="25.5">
      <c r="A12" s="18" t="s">
        <v>25</v>
      </c>
      <c r="B12" s="11" t="s">
        <v>26</v>
      </c>
      <c r="C12" s="12">
        <v>600000</v>
      </c>
      <c r="D12" s="12">
        <v>600000</v>
      </c>
    </row>
    <row r="13" spans="1:4" ht="38.25">
      <c r="A13" s="18" t="s">
        <v>8</v>
      </c>
      <c r="B13" s="11" t="s">
        <v>11</v>
      </c>
      <c r="C13" s="13">
        <f>C12</f>
        <v>600000</v>
      </c>
      <c r="D13" s="13">
        <f>D12</f>
        <v>600000</v>
      </c>
    </row>
    <row r="14" spans="1:4" ht="25.5">
      <c r="A14" s="19" t="s">
        <v>27</v>
      </c>
      <c r="B14" s="11" t="s">
        <v>28</v>
      </c>
      <c r="C14" s="13">
        <v>525500</v>
      </c>
      <c r="D14" s="13">
        <v>530100</v>
      </c>
    </row>
    <row r="15" spans="1:4" ht="38.25">
      <c r="A15" s="19" t="s">
        <v>9</v>
      </c>
      <c r="B15" s="11" t="s">
        <v>10</v>
      </c>
      <c r="C15" s="13">
        <f>C14</f>
        <v>525500</v>
      </c>
      <c r="D15" s="13">
        <f>D14</f>
        <v>530100</v>
      </c>
    </row>
    <row r="16" spans="1:4" ht="25.5">
      <c r="A16" s="23" t="s">
        <v>13</v>
      </c>
      <c r="B16" s="14" t="s">
        <v>12</v>
      </c>
      <c r="C16" s="15">
        <f>SUM(C19,-C22)</f>
        <v>0</v>
      </c>
      <c r="D16" s="15">
        <f>SUM(D19,-D22)</f>
        <v>0</v>
      </c>
    </row>
    <row r="17" spans="1:4" ht="38.25">
      <c r="A17" s="24" t="s">
        <v>39</v>
      </c>
      <c r="B17" s="11" t="s">
        <v>40</v>
      </c>
      <c r="C17" s="12">
        <f aca="true" t="shared" si="0" ref="C17:D19">C18</f>
        <v>291784</v>
      </c>
      <c r="D17" s="12">
        <f t="shared" si="0"/>
        <v>282319.6</v>
      </c>
    </row>
    <row r="18" spans="1:4" ht="38.25">
      <c r="A18" s="18" t="s">
        <v>29</v>
      </c>
      <c r="B18" s="11" t="s">
        <v>41</v>
      </c>
      <c r="C18" s="12">
        <f t="shared" si="0"/>
        <v>291784</v>
      </c>
      <c r="D18" s="12">
        <f t="shared" si="0"/>
        <v>282319.6</v>
      </c>
    </row>
    <row r="19" spans="1:4" ht="38.25">
      <c r="A19" s="18" t="s">
        <v>14</v>
      </c>
      <c r="B19" s="11" t="s">
        <v>42</v>
      </c>
      <c r="C19" s="13">
        <f t="shared" si="0"/>
        <v>291784</v>
      </c>
      <c r="D19" s="13">
        <f t="shared" si="0"/>
        <v>282319.6</v>
      </c>
    </row>
    <row r="20" spans="1:4" ht="38.25">
      <c r="A20" s="18" t="s">
        <v>48</v>
      </c>
      <c r="B20" s="11"/>
      <c r="C20" s="13">
        <v>291784</v>
      </c>
      <c r="D20" s="13">
        <v>282319.6</v>
      </c>
    </row>
    <row r="21" spans="1:4" ht="38.25">
      <c r="A21" s="18" t="s">
        <v>30</v>
      </c>
      <c r="B21" s="11" t="s">
        <v>43</v>
      </c>
      <c r="C21" s="13">
        <f>C22</f>
        <v>291784</v>
      </c>
      <c r="D21" s="13">
        <f>D22</f>
        <v>282319.6</v>
      </c>
    </row>
    <row r="22" spans="1:4" ht="38.25">
      <c r="A22" s="18" t="s">
        <v>44</v>
      </c>
      <c r="B22" s="11" t="s">
        <v>45</v>
      </c>
      <c r="C22" s="13">
        <f>C23</f>
        <v>291784</v>
      </c>
      <c r="D22" s="13">
        <f>D23</f>
        <v>282319.6</v>
      </c>
    </row>
    <row r="23" spans="1:4" ht="30" customHeight="1">
      <c r="A23" s="18" t="s">
        <v>49</v>
      </c>
      <c r="B23" s="11"/>
      <c r="C23" s="13">
        <v>291784</v>
      </c>
      <c r="D23" s="13">
        <v>282319.6</v>
      </c>
    </row>
    <row r="24" spans="1:4" ht="25.5">
      <c r="A24" s="25" t="s">
        <v>46</v>
      </c>
      <c r="B24" s="16" t="s">
        <v>15</v>
      </c>
      <c r="C24" s="15">
        <f>SUM(C25,C29)</f>
        <v>3416.100000000093</v>
      </c>
      <c r="D24" s="15">
        <f>SUM(D25,D29)</f>
        <v>42995.799999999814</v>
      </c>
    </row>
    <row r="25" spans="1:4" ht="12.75">
      <c r="A25" s="18" t="s">
        <v>2</v>
      </c>
      <c r="B25" s="11" t="s">
        <v>16</v>
      </c>
      <c r="C25" s="13">
        <f>-1788744.8-C13-C19-C36</f>
        <v>-2680528.8</v>
      </c>
      <c r="D25" s="13">
        <f>-1813465.2-D13-D19-D36</f>
        <v>-2695784.8000000003</v>
      </c>
    </row>
    <row r="26" spans="1:4" ht="12.75">
      <c r="A26" s="18" t="s">
        <v>31</v>
      </c>
      <c r="B26" s="11" t="s">
        <v>32</v>
      </c>
      <c r="C26" s="13">
        <f>C25</f>
        <v>-2680528.8</v>
      </c>
      <c r="D26" s="13">
        <f>D25</f>
        <v>-2695784.8000000003</v>
      </c>
    </row>
    <row r="27" spans="1:4" ht="25.5">
      <c r="A27" s="18" t="s">
        <v>33</v>
      </c>
      <c r="B27" s="11" t="s">
        <v>34</v>
      </c>
      <c r="C27" s="13">
        <f>C25</f>
        <v>-2680528.8</v>
      </c>
      <c r="D27" s="13">
        <f>D25</f>
        <v>-2695784.8000000003</v>
      </c>
    </row>
    <row r="28" spans="1:4" ht="25.5">
      <c r="A28" s="18" t="s">
        <v>4</v>
      </c>
      <c r="B28" s="11" t="s">
        <v>17</v>
      </c>
      <c r="C28" s="13">
        <f>C25</f>
        <v>-2680528.8</v>
      </c>
      <c r="D28" s="13">
        <f>D25</f>
        <v>-2695784.8000000003</v>
      </c>
    </row>
    <row r="29" spans="1:4" ht="12.75">
      <c r="A29" s="18" t="s">
        <v>3</v>
      </c>
      <c r="B29" s="11" t="s">
        <v>18</v>
      </c>
      <c r="C29" s="13">
        <f>1866660.9+C15+C22</f>
        <v>2683944.9</v>
      </c>
      <c r="D29" s="13">
        <f>1926361+D15+D22</f>
        <v>2738780.6</v>
      </c>
    </row>
    <row r="30" spans="1:4" ht="12.75">
      <c r="A30" s="18" t="s">
        <v>35</v>
      </c>
      <c r="B30" s="11" t="s">
        <v>36</v>
      </c>
      <c r="C30" s="13">
        <f>C29</f>
        <v>2683944.9</v>
      </c>
      <c r="D30" s="13">
        <f>D29</f>
        <v>2738780.6</v>
      </c>
    </row>
    <row r="31" spans="1:4" ht="25.5">
      <c r="A31" s="18" t="s">
        <v>37</v>
      </c>
      <c r="B31" s="11" t="s">
        <v>38</v>
      </c>
      <c r="C31" s="13">
        <f>C29</f>
        <v>2683944.9</v>
      </c>
      <c r="D31" s="13">
        <f>D29</f>
        <v>2738780.6</v>
      </c>
    </row>
    <row r="32" spans="1:4" ht="25.5">
      <c r="A32" s="18" t="s">
        <v>5</v>
      </c>
      <c r="B32" s="11" t="s">
        <v>19</v>
      </c>
      <c r="C32" s="13">
        <f>C29</f>
        <v>2683944.9</v>
      </c>
      <c r="D32" s="13">
        <f>D29</f>
        <v>2738780.6</v>
      </c>
    </row>
    <row r="33" spans="1:4" ht="25.5" hidden="1">
      <c r="A33" s="23" t="s">
        <v>20</v>
      </c>
      <c r="B33" s="27" t="s">
        <v>21</v>
      </c>
      <c r="C33" s="17">
        <f aca="true" t="shared" si="1" ref="C33:D35">C34</f>
        <v>0</v>
      </c>
      <c r="D33" s="17">
        <f t="shared" si="1"/>
        <v>0</v>
      </c>
    </row>
    <row r="34" spans="1:4" ht="38.25" hidden="1">
      <c r="A34" s="28" t="s">
        <v>50</v>
      </c>
      <c r="B34" s="29" t="s">
        <v>51</v>
      </c>
      <c r="C34" s="30">
        <f t="shared" si="1"/>
        <v>0</v>
      </c>
      <c r="D34" s="30">
        <f t="shared" si="1"/>
        <v>0</v>
      </c>
    </row>
    <row r="35" spans="1:4" ht="38.25" hidden="1">
      <c r="A35" s="18" t="s">
        <v>52</v>
      </c>
      <c r="B35" s="29" t="s">
        <v>53</v>
      </c>
      <c r="C35" s="31">
        <f t="shared" si="1"/>
        <v>0</v>
      </c>
      <c r="D35" s="31">
        <f t="shared" si="1"/>
        <v>0</v>
      </c>
    </row>
    <row r="36" spans="1:4" ht="38.25" hidden="1">
      <c r="A36" s="28" t="s">
        <v>54</v>
      </c>
      <c r="B36" s="32" t="s">
        <v>55</v>
      </c>
      <c r="C36" s="33">
        <v>0</v>
      </c>
      <c r="D36" s="33">
        <v>0</v>
      </c>
    </row>
    <row r="37" spans="1:4" ht="25.5">
      <c r="A37" s="26" t="s">
        <v>22</v>
      </c>
      <c r="B37" s="20" t="s">
        <v>23</v>
      </c>
      <c r="C37" s="21">
        <f>SUM(C11,C16,C24,C33)</f>
        <v>77916.1000000001</v>
      </c>
      <c r="D37" s="21">
        <f>SUM(D11,D16,D24,D33)</f>
        <v>112895.79999999981</v>
      </c>
    </row>
    <row r="38" spans="1:3" ht="12.75">
      <c r="A38" s="1"/>
      <c r="B38" s="1"/>
      <c r="C38" s="1"/>
    </row>
    <row r="39" spans="1:3" ht="12.75">
      <c r="A39" s="2"/>
      <c r="B39" s="1"/>
      <c r="C39" s="1"/>
    </row>
    <row r="40" spans="1:3" ht="12.75">
      <c r="A40" s="2"/>
      <c r="B40" s="2"/>
      <c r="C40" s="2"/>
    </row>
    <row r="41" spans="1:3" ht="12.75">
      <c r="A41" s="2"/>
      <c r="C41" s="3"/>
    </row>
  </sheetData>
  <sheetProtection/>
  <mergeCells count="3">
    <mergeCell ref="A8:D8"/>
    <mergeCell ref="A7:D7"/>
    <mergeCell ref="A6:D6"/>
  </mergeCells>
  <printOptions/>
  <pageMargins left="0.7874015748031497" right="0.1968503937007874" top="0.4330708661417323" bottom="0.3937007874015748" header="0.5118110236220472" footer="0.2362204724409449"/>
  <pageSetup horizontalDpi="600" verticalDpi="6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Корюкаева Елена Борисовна</cp:lastModifiedBy>
  <cp:lastPrinted>2018-12-06T13:35:37Z</cp:lastPrinted>
  <dcterms:created xsi:type="dcterms:W3CDTF">1996-10-08T23:32:33Z</dcterms:created>
  <dcterms:modified xsi:type="dcterms:W3CDTF">2018-12-06T13:35:45Z</dcterms:modified>
  <cp:category/>
  <cp:version/>
  <cp:contentType/>
  <cp:contentStatus/>
</cp:coreProperties>
</file>